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<sst xmlns="http://schemas.openxmlformats.org/spreadsheetml/2006/main" count="251" uniqueCount="155">
  <si>
    <t>BEAI</t>
  </si>
  <si>
    <t>BE</t>
  </si>
  <si>
    <t>UB1-6   (WP1-6)</t>
  </si>
  <si>
    <t>UB12750 Marine Combo Post</t>
  </si>
  <si>
    <t>BEAD</t>
  </si>
  <si>
    <t>UB12900 Marine Combo Post</t>
  </si>
  <si>
    <t>UB Golf Cart Gel</t>
  </si>
  <si>
    <t>BA</t>
  </si>
  <si>
    <t>BEAE</t>
  </si>
  <si>
    <t>UB121350 INT</t>
  </si>
  <si>
    <t>UB-4D</t>
  </si>
  <si>
    <t>UB12750 INT/Flame Retardant</t>
  </si>
  <si>
    <t>BM</t>
  </si>
  <si>
    <t>Ni-MH C-cell 2-pk- UPG Label</t>
  </si>
  <si>
    <t>Ni-MH "D"-cell 2-pk-UPG Label</t>
  </si>
  <si>
    <t>BI</t>
  </si>
  <si>
    <t>BMAE</t>
  </si>
  <si>
    <t>NIMH D-CELL 9000mah</t>
  </si>
  <si>
    <t>C1187</t>
  </si>
  <si>
    <t>C1191</t>
  </si>
  <si>
    <t>BIAE</t>
  </si>
  <si>
    <t>C1195</t>
  </si>
  <si>
    <t>C1213</t>
  </si>
  <si>
    <t>C1300</t>
  </si>
  <si>
    <t>C1314</t>
  </si>
  <si>
    <t>C3590</t>
  </si>
  <si>
    <t>C3884</t>
  </si>
  <si>
    <t>C4015</t>
  </si>
  <si>
    <t>C4028</t>
  </si>
  <si>
    <t>C4032</t>
  </si>
  <si>
    <t>C4033</t>
  </si>
  <si>
    <t>C4035</t>
  </si>
  <si>
    <t>C4039</t>
  </si>
  <si>
    <t>C4414</t>
  </si>
  <si>
    <t>C4418</t>
  </si>
  <si>
    <t>C6217</t>
  </si>
  <si>
    <t>C6229</t>
  </si>
  <si>
    <t>C6263</t>
  </si>
  <si>
    <t>LC-X1220P</t>
  </si>
  <si>
    <t>C6283</t>
  </si>
  <si>
    <t>C6286</t>
  </si>
  <si>
    <t>C6290</t>
  </si>
  <si>
    <t>BEBC</t>
  </si>
  <si>
    <t>C6291</t>
  </si>
  <si>
    <t>C6292</t>
  </si>
  <si>
    <t>C6293</t>
  </si>
  <si>
    <t>D2815</t>
  </si>
  <si>
    <t>BEAT</t>
  </si>
  <si>
    <t>D2951</t>
  </si>
  <si>
    <t>D5672</t>
  </si>
  <si>
    <t>D5672-01</t>
  </si>
  <si>
    <t>D5686</t>
  </si>
  <si>
    <t>D5704</t>
  </si>
  <si>
    <t>D5713</t>
  </si>
  <si>
    <t>D5727</t>
  </si>
  <si>
    <t>D5731</t>
  </si>
  <si>
    <t>UB613</t>
  </si>
  <si>
    <t>D5766</t>
  </si>
  <si>
    <t>D5770</t>
  </si>
  <si>
    <t>UB16CL-B   (WP16CL-B)</t>
  </si>
  <si>
    <t>D5798</t>
  </si>
  <si>
    <t>D5870</t>
  </si>
  <si>
    <t>U1GEL</t>
  </si>
  <si>
    <t>D5871</t>
  </si>
  <si>
    <t>D5882</t>
  </si>
  <si>
    <t>UB12750FR Flame Retardant</t>
  </si>
  <si>
    <t>D5883</t>
  </si>
  <si>
    <t>UB12900FR Flame Retardant</t>
  </si>
  <si>
    <t>D5884</t>
  </si>
  <si>
    <t>UB121100FR Flame Retardant</t>
  </si>
  <si>
    <t>D8003</t>
  </si>
  <si>
    <t>Stock Code</t>
  </si>
  <si>
    <t>Description</t>
  </si>
  <si>
    <t>Prod Class</t>
  </si>
  <si>
    <t>Last Purch</t>
  </si>
  <si>
    <t>Avg Mo Usage</t>
  </si>
  <si>
    <t xml:space="preserve">Qty </t>
  </si>
  <si>
    <t>cost</t>
  </si>
  <si>
    <t>Each Cost</t>
  </si>
  <si>
    <t>Special Price</t>
  </si>
  <si>
    <t>UB12400 INT (in U140 Case)</t>
  </si>
  <si>
    <t>KR-1800SCE Nicad SC 1800mah</t>
  </si>
  <si>
    <t>N110AA 1.2V 1/3 AA Nicd 110mah</t>
  </si>
  <si>
    <t>HHR-210AB18 1.2V A Nimh 2200mah</t>
  </si>
  <si>
    <t>SC-1800-L5 6V 1800mah Supr-SL20XP</t>
  </si>
  <si>
    <t>UBK8-6 6V 8ah Mono</t>
  </si>
  <si>
    <t>UB14-A-A2 Mtr.Cyc.</t>
  </si>
  <si>
    <t>410847-101 1.2V D Ncd 4300mahft/ht VT DL</t>
  </si>
  <si>
    <t>CD-C3000A 1.2V C Nicd 3000mah BT</t>
  </si>
  <si>
    <t>HHR150AAB01 1.2V AA Nmh1500mah Ft</t>
  </si>
  <si>
    <t>CD-D5000A 1.2V D nicad</t>
  </si>
  <si>
    <t>UP-RW1220P1 12V 20W/cell SLA</t>
  </si>
  <si>
    <t>417987-101 1.2V C Nicd 2400mah fst chrg VE C</t>
  </si>
  <si>
    <t>CTZ7S/UBTZ7S 12V 7 m/c</t>
  </si>
  <si>
    <t>HHR-60AAAHA2 1.2V AAA Nimh 550mah F/T</t>
  </si>
  <si>
    <t>V7/8h/05522-210-501 Nimh 8.4V 150mah snap</t>
  </si>
  <si>
    <t>HR1221WF2 12V 21W/cell F2 CSB</t>
  </si>
  <si>
    <t>0809-0010 4V 5.0ah Hawkr Gates</t>
  </si>
  <si>
    <t>0809-0012 6V 5ah Mono</t>
  </si>
  <si>
    <t>417987-1011.2V C Nicd2400mah fst Chrg VE C</t>
  </si>
  <si>
    <t>WI50-21 H Plug Pwr WhL Cbl Assy</t>
  </si>
  <si>
    <t>0859-0010 4V 8ah mono Gates</t>
  </si>
  <si>
    <t>H-AA2000B 1.2VAA Nimh 2000mah FT</t>
  </si>
  <si>
    <t>CD-AAA300B 1.2v AAA Nicd 300mah FT</t>
  </si>
  <si>
    <t>CD-AAA300A 1.2v AAA Nicd 300mah BT</t>
  </si>
  <si>
    <t xml:space="preserve">410907101 12V D Nicd 5100mah f/t   </t>
  </si>
  <si>
    <t>HR1234WF2 2v 34WAT (12v9ah F2)</t>
  </si>
  <si>
    <t>0810-0115 2x3 shrnk w/leads</t>
  </si>
  <si>
    <t>CD-C3000B 1.2V C nicd 3000mah FT</t>
  </si>
  <si>
    <t>VHT-AA 1.2V AA 1100MAH FT/HT</t>
  </si>
  <si>
    <t>HYM 1200 AA /BT 1.2V 1200MAH AA Nimh BT</t>
  </si>
  <si>
    <t>P-140AS Nicd AF 1400mah</t>
  </si>
  <si>
    <t>HHR-200SCP 1.2V 4/5 SC nicd 2100mah</t>
  </si>
  <si>
    <t>C-4000NM 1.2V C 4000mah nicd BT</t>
  </si>
  <si>
    <t>3/V80H 3.6V 80MAH Nimh 2pin</t>
  </si>
  <si>
    <t>MH-9V200 9V 2000mah nimah</t>
  </si>
  <si>
    <t>HR-4/5AU 1.2V 4/5A 2150mah nimh</t>
  </si>
  <si>
    <t>0800-0004 Gates 2V 5ah Hawkr</t>
  </si>
  <si>
    <t>D-9000NM 1.2V D nicd 9000mah BT</t>
  </si>
  <si>
    <t>P-120AAS/G14 5/4 AA nicd 1200mah</t>
  </si>
  <si>
    <t>CD-AA1000B 1.2V AA nicad 1000mah FT</t>
  </si>
  <si>
    <t>P2800C  1.2V NICD C BT</t>
  </si>
  <si>
    <t>0810-01036V 2.5ah 1x3 shrnk w/leads</t>
  </si>
  <si>
    <t>P-120SCH SC1200mah hi-temp nicad</t>
  </si>
  <si>
    <t>MH-C5000A 1.2V C Nicd 5000mah BT</t>
  </si>
  <si>
    <t>MH-AAA850A 1.2V AAA Nimh 850mah BT</t>
  </si>
  <si>
    <t>PS-1227 12V 2.9ah Powersonic</t>
  </si>
  <si>
    <t>P-120AS Nicd 4/5A 1200mah</t>
  </si>
  <si>
    <t>0819-00104VD 2.5ah Hwkr Gates</t>
  </si>
  <si>
    <t>VH1600AA 1600mah AA Nimh FT</t>
  </si>
  <si>
    <t>NC2100 SC 1.2V sub C 2100mah Nicd F/T</t>
  </si>
  <si>
    <t>UB605WL6V 5ah    (WP605 WL)</t>
  </si>
  <si>
    <t>P-170SCS SC Nicd 1700 mah</t>
  </si>
  <si>
    <t>P-2400CF 1.2V C Nicd 2400mah                   F/T</t>
  </si>
  <si>
    <t>P2800C1.2V Nicd C BT</t>
  </si>
  <si>
    <t>P-170SCS Nicd SC 1700mah</t>
  </si>
  <si>
    <t>UB490 4V 9AH (wp9-4)</t>
  </si>
  <si>
    <t>LC-RD1217P 12V 17AH   PANA</t>
  </si>
  <si>
    <t>416827-1011.2V AA Nicd 780mah FT</t>
  </si>
  <si>
    <t>P-130 SC 1300mah Nicd fst chrg</t>
  </si>
  <si>
    <t>P-60AAR/FTAA 600mah nicd fst chrg</t>
  </si>
  <si>
    <t>LC-R123R4P 12V 3.4    Pana</t>
  </si>
  <si>
    <t>UB26-12T 12V 26ah Tall</t>
  </si>
  <si>
    <t>HR1224WF2F1 12V 24Watt w/F2 F1 CSB</t>
  </si>
  <si>
    <t xml:space="preserve">UB14L-2   (WP14L-2) </t>
  </si>
  <si>
    <t>CF-6V5 LANT.6V 4.6AH Lantern</t>
  </si>
  <si>
    <t>UB12750 Marine Combo (blue)</t>
  </si>
  <si>
    <t>UB12900 Marine Combo (blue)</t>
  </si>
  <si>
    <t>UB-22NF GEL (UB12550)</t>
  </si>
  <si>
    <t>75AH</t>
  </si>
  <si>
    <t>Per AH</t>
  </si>
  <si>
    <t>110AH</t>
  </si>
  <si>
    <t>90AH</t>
  </si>
  <si>
    <t>55AH</t>
  </si>
  <si>
    <t>40AH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</si>
</sst>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10">
    <font>
      <sz val="10"/>
      <name val="Arial"/>
      <family val="0"/>
    </font>
    <font>
      <sz val="10"/>
      <name val="Courier"/>
      <family val="3"/>
    </font>
    <font>
      <b/>
      <sz val="10"/>
      <name val="Courier"/>
      <family val="3"/>
    </font>
    <font>
      <sz val="12"/>
      <name val="Courier"/>
      <family val="3"/>
    </font>
    <font>
      <b/>
      <sz val="11"/>
      <name val="Courier"/>
      <family val="3"/>
    </font>
    <font>
      <sz val="9"/>
      <name val="Courier"/>
      <family val="3"/>
    </font>
    <font>
      <b/>
      <sz val="9"/>
      <name val="Courier"/>
      <family val="3"/>
    </font>
    <font>
      <b/>
      <sz val="8"/>
      <name val="Courier"/>
      <family val="3"/>
    </font>
    <font>
      <sz val="8"/>
      <name val="Courier"/>
      <family val="3"/>
    </font>
    <font>
      <b/>
      <sz val="9.5"/>
      <name val="Courier"/>
      <family val="3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17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69" fontId="3" fillId="0" borderId="1" xfId="17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/>
    </xf>
    <xf numFmtId="44" fontId="3" fillId="0" borderId="1" xfId="17" applyFont="1" applyBorder="1" applyAlignment="1">
      <alignment/>
    </xf>
    <xf numFmtId="44" fontId="3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 horizontal="center" wrapText="1"/>
    </xf>
    <xf numFmtId="169" fontId="2" fillId="2" borderId="1" xfId="17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/>
    </xf>
    <xf numFmtId="14" fontId="3" fillId="3" borderId="1" xfId="0" applyNumberFormat="1" applyFont="1" applyFill="1" applyBorder="1" applyAlignment="1">
      <alignment/>
    </xf>
    <xf numFmtId="169" fontId="3" fillId="3" borderId="1" xfId="17" applyNumberFormat="1" applyFont="1" applyFill="1" applyBorder="1" applyAlignment="1">
      <alignment/>
    </xf>
    <xf numFmtId="44" fontId="3" fillId="3" borderId="1" xfId="17" applyFont="1" applyFill="1" applyBorder="1" applyAlignment="1">
      <alignment/>
    </xf>
    <xf numFmtId="44" fontId="3" fillId="3" borderId="1" xfId="0" applyNumberFormat="1" applyFont="1" applyFill="1" applyBorder="1" applyAlignment="1">
      <alignment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/>
    </xf>
    <xf numFmtId="14" fontId="3" fillId="4" borderId="1" xfId="0" applyNumberFormat="1" applyFont="1" applyFill="1" applyBorder="1" applyAlignment="1">
      <alignment/>
    </xf>
    <xf numFmtId="169" fontId="3" fillId="4" borderId="1" xfId="17" applyNumberFormat="1" applyFont="1" applyFill="1" applyBorder="1" applyAlignment="1">
      <alignment/>
    </xf>
    <xf numFmtId="44" fontId="3" fillId="4" borderId="1" xfId="17" applyFont="1" applyFill="1" applyBorder="1" applyAlignment="1">
      <alignment/>
    </xf>
    <xf numFmtId="44" fontId="3" fillId="4" borderId="1" xfId="0" applyNumberFormat="1" applyFont="1" applyFill="1" applyBorder="1" applyAlignment="1">
      <alignment/>
    </xf>
    <xf numFmtId="0" fontId="3" fillId="4" borderId="0" xfId="0" applyFont="1" applyFill="1" applyAlignment="1">
      <alignment/>
    </xf>
    <xf numFmtId="44" fontId="3" fillId="4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44" fontId="3" fillId="3" borderId="0" xfId="0" applyNumberFormat="1" applyFont="1" applyFill="1" applyAlignment="1">
      <alignment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/>
    </xf>
    <xf numFmtId="14" fontId="3" fillId="5" borderId="1" xfId="0" applyNumberFormat="1" applyFont="1" applyFill="1" applyBorder="1" applyAlignment="1">
      <alignment/>
    </xf>
    <xf numFmtId="169" fontId="3" fillId="5" borderId="1" xfId="17" applyNumberFormat="1" applyFont="1" applyFill="1" applyBorder="1" applyAlignment="1">
      <alignment/>
    </xf>
    <xf numFmtId="44" fontId="3" fillId="5" borderId="1" xfId="17" applyFont="1" applyFill="1" applyBorder="1" applyAlignment="1">
      <alignment/>
    </xf>
    <xf numFmtId="44" fontId="3" fillId="5" borderId="1" xfId="0" applyNumberFormat="1" applyFont="1" applyFill="1" applyBorder="1" applyAlignment="1">
      <alignment/>
    </xf>
    <xf numFmtId="0" fontId="3" fillId="5" borderId="0" xfId="0" applyFont="1" applyFill="1" applyAlignment="1">
      <alignment/>
    </xf>
    <xf numFmtId="44" fontId="3" fillId="5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 topLeftCell="A1">
      <selection activeCell="A2" sqref="A2:IV2"/>
    </sheetView>
  </sheetViews>
  <sheetFormatPr defaultColWidth="9.140625" defaultRowHeight="12.75"/>
  <cols>
    <col min="1" max="1" width="8.8515625" style="3" customWidth="1"/>
    <col min="2" max="2" width="39.28125" style="1" customWidth="1"/>
    <col min="3" max="3" width="8.28125" style="1" customWidth="1"/>
    <col min="4" max="4" width="14.28125" style="1" bestFit="1" customWidth="1"/>
    <col min="5" max="5" width="8.421875" style="1" customWidth="1"/>
    <col min="6" max="6" width="9.28125" style="1" customWidth="1"/>
    <col min="7" max="7" width="16.00390625" style="2" hidden="1" customWidth="1"/>
    <col min="8" max="8" width="12.8515625" style="1" hidden="1" customWidth="1"/>
    <col min="9" max="9" width="13.421875" style="1" customWidth="1"/>
    <col min="10" max="16384" width="10.28125" style="1" customWidth="1"/>
  </cols>
  <sheetData>
    <row r="1" spans="1:9" ht="36">
      <c r="A1" s="12" t="s">
        <v>71</v>
      </c>
      <c r="B1" s="12" t="s">
        <v>72</v>
      </c>
      <c r="C1" s="12" t="s">
        <v>73</v>
      </c>
      <c r="D1" s="12" t="s">
        <v>74</v>
      </c>
      <c r="E1" s="12" t="s">
        <v>75</v>
      </c>
      <c r="F1" s="12" t="s">
        <v>76</v>
      </c>
      <c r="G1" s="13" t="s">
        <v>77</v>
      </c>
      <c r="H1" s="12" t="s">
        <v>78</v>
      </c>
      <c r="I1" s="12" t="s">
        <v>79</v>
      </c>
    </row>
    <row r="2" spans="1:9" s="5" customFormat="1" ht="19.5" customHeight="1">
      <c r="A2" s="8">
        <v>40994</v>
      </c>
      <c r="B2" s="6" t="s">
        <v>9</v>
      </c>
      <c r="C2" s="6" t="s">
        <v>4</v>
      </c>
      <c r="D2" s="9">
        <v>39435</v>
      </c>
      <c r="E2" s="6">
        <v>2</v>
      </c>
      <c r="F2" s="6">
        <v>609</v>
      </c>
      <c r="G2" s="7">
        <v>93650.88</v>
      </c>
      <c r="H2" s="10">
        <f aca="true" t="shared" si="0" ref="H2:H28">G2/F2</f>
        <v>153.77812807881773</v>
      </c>
      <c r="I2" s="11">
        <v>192.5</v>
      </c>
    </row>
    <row r="3" spans="1:9" s="5" customFormat="1" ht="19.5" customHeight="1">
      <c r="A3" s="8">
        <v>45965</v>
      </c>
      <c r="B3" s="6" t="s">
        <v>10</v>
      </c>
      <c r="C3" s="6" t="s">
        <v>4</v>
      </c>
      <c r="D3" s="9">
        <v>39581</v>
      </c>
      <c r="E3" s="6">
        <v>42</v>
      </c>
      <c r="F3" s="6">
        <v>90</v>
      </c>
      <c r="G3" s="7">
        <v>60376.25</v>
      </c>
      <c r="H3" s="10">
        <f t="shared" si="0"/>
        <v>670.8472222222222</v>
      </c>
      <c r="I3" s="11">
        <v>244</v>
      </c>
    </row>
    <row r="4" spans="1:12" s="5" customFormat="1" ht="19.5" customHeight="1">
      <c r="A4" s="37" t="s">
        <v>63</v>
      </c>
      <c r="B4" s="38" t="s">
        <v>148</v>
      </c>
      <c r="C4" s="38" t="s">
        <v>7</v>
      </c>
      <c r="D4" s="39">
        <v>39300</v>
      </c>
      <c r="E4" s="38">
        <v>48</v>
      </c>
      <c r="F4" s="38">
        <v>985</v>
      </c>
      <c r="G4" s="40">
        <v>53346.87</v>
      </c>
      <c r="H4" s="41">
        <f t="shared" si="0"/>
        <v>54.15925888324873</v>
      </c>
      <c r="I4" s="42">
        <v>74.68</v>
      </c>
      <c r="J4" s="43" t="s">
        <v>153</v>
      </c>
      <c r="K4" s="44">
        <f>I4/55</f>
        <v>1.357818181818182</v>
      </c>
      <c r="L4" s="43" t="s">
        <v>150</v>
      </c>
    </row>
    <row r="5" spans="1:12" s="5" customFormat="1" ht="19.5" customHeight="1">
      <c r="A5" s="21">
        <v>45983</v>
      </c>
      <c r="B5" s="22" t="s">
        <v>11</v>
      </c>
      <c r="C5" s="22" t="s">
        <v>4</v>
      </c>
      <c r="D5" s="23">
        <v>39367</v>
      </c>
      <c r="E5" s="22">
        <v>2</v>
      </c>
      <c r="F5" s="22">
        <v>459</v>
      </c>
      <c r="G5" s="24">
        <v>40208.41</v>
      </c>
      <c r="H5" s="25">
        <f t="shared" si="0"/>
        <v>87.60002178649238</v>
      </c>
      <c r="I5" s="26">
        <v>109.5</v>
      </c>
      <c r="J5" s="35" t="s">
        <v>149</v>
      </c>
      <c r="K5" s="36">
        <f>I5/75</f>
        <v>1.46</v>
      </c>
      <c r="L5" s="35" t="s">
        <v>150</v>
      </c>
    </row>
    <row r="6" spans="1:9" s="5" customFormat="1" ht="19.5" customHeight="1">
      <c r="A6" s="8">
        <v>40703</v>
      </c>
      <c r="B6" s="6" t="s">
        <v>6</v>
      </c>
      <c r="C6" s="6" t="s">
        <v>7</v>
      </c>
      <c r="D6" s="9">
        <v>39079</v>
      </c>
      <c r="E6" s="6">
        <v>6</v>
      </c>
      <c r="F6" s="6">
        <v>277</v>
      </c>
      <c r="G6" s="7">
        <v>27745.52</v>
      </c>
      <c r="H6" s="10">
        <f t="shared" si="0"/>
        <v>100.1643321299639</v>
      </c>
      <c r="I6" s="11">
        <v>137.7</v>
      </c>
    </row>
    <row r="7" spans="1:12" s="5" customFormat="1" ht="19.5" customHeight="1">
      <c r="A7" s="21" t="s">
        <v>68</v>
      </c>
      <c r="B7" s="22" t="s">
        <v>69</v>
      </c>
      <c r="C7" s="22" t="s">
        <v>4</v>
      </c>
      <c r="D7" s="23">
        <v>39338</v>
      </c>
      <c r="E7" s="22">
        <v>0</v>
      </c>
      <c r="F7" s="22">
        <v>248</v>
      </c>
      <c r="G7" s="24">
        <v>27469.6</v>
      </c>
      <c r="H7" s="25">
        <f t="shared" si="0"/>
        <v>110.76451612903226</v>
      </c>
      <c r="I7" s="26">
        <v>139</v>
      </c>
      <c r="J7" s="35" t="s">
        <v>151</v>
      </c>
      <c r="K7" s="36">
        <f>I7/110</f>
        <v>1.2636363636363637</v>
      </c>
      <c r="L7" s="35" t="s">
        <v>150</v>
      </c>
    </row>
    <row r="8" spans="1:9" s="5" customFormat="1" ht="19.5" customHeight="1">
      <c r="A8" s="8" t="s">
        <v>55</v>
      </c>
      <c r="B8" s="6" t="s">
        <v>56</v>
      </c>
      <c r="C8" s="6" t="s">
        <v>4</v>
      </c>
      <c r="D8" s="9">
        <v>39517</v>
      </c>
      <c r="E8" s="6">
        <v>964</v>
      </c>
      <c r="F8" s="6">
        <v>9777</v>
      </c>
      <c r="G8" s="7">
        <v>22012.72</v>
      </c>
      <c r="H8" s="10">
        <f t="shared" si="0"/>
        <v>2.251480004091235</v>
      </c>
      <c r="I8" s="11">
        <v>3</v>
      </c>
    </row>
    <row r="9" spans="1:12" s="5" customFormat="1" ht="19.5" customHeight="1">
      <c r="A9" s="21">
        <v>40602</v>
      </c>
      <c r="B9" s="22" t="s">
        <v>5</v>
      </c>
      <c r="C9" s="22" t="s">
        <v>4</v>
      </c>
      <c r="D9" s="23">
        <v>39581</v>
      </c>
      <c r="E9" s="22">
        <v>4</v>
      </c>
      <c r="F9" s="22">
        <v>177</v>
      </c>
      <c r="G9" s="24">
        <v>21245.47</v>
      </c>
      <c r="H9" s="25">
        <f t="shared" si="0"/>
        <v>120.03090395480227</v>
      </c>
      <c r="I9" s="26">
        <v>117</v>
      </c>
      <c r="J9" s="35" t="s">
        <v>152</v>
      </c>
      <c r="K9" s="36">
        <f>I9/90</f>
        <v>1.3</v>
      </c>
      <c r="L9" s="35" t="s">
        <v>150</v>
      </c>
    </row>
    <row r="10" spans="1:12" s="5" customFormat="1" ht="19.5" customHeight="1">
      <c r="A10" s="27">
        <v>40752</v>
      </c>
      <c r="B10" s="28" t="s">
        <v>146</v>
      </c>
      <c r="C10" s="28" t="s">
        <v>4</v>
      </c>
      <c r="D10" s="29">
        <v>39195</v>
      </c>
      <c r="E10" s="28">
        <v>1</v>
      </c>
      <c r="F10" s="28">
        <v>300</v>
      </c>
      <c r="G10" s="30">
        <v>16632.13</v>
      </c>
      <c r="H10" s="31">
        <f t="shared" si="0"/>
        <v>55.44043333333334</v>
      </c>
      <c r="I10" s="32">
        <v>70</v>
      </c>
      <c r="J10" s="33" t="s">
        <v>149</v>
      </c>
      <c r="K10" s="34">
        <f>I10/75</f>
        <v>0.9333333333333333</v>
      </c>
      <c r="L10" s="33" t="s">
        <v>150</v>
      </c>
    </row>
    <row r="11" spans="1:12" s="5" customFormat="1" ht="19.5" customHeight="1">
      <c r="A11" s="21">
        <v>40601</v>
      </c>
      <c r="B11" s="22" t="s">
        <v>3</v>
      </c>
      <c r="C11" s="22" t="s">
        <v>4</v>
      </c>
      <c r="D11" s="23">
        <v>39577</v>
      </c>
      <c r="E11" s="22">
        <v>15</v>
      </c>
      <c r="F11" s="22">
        <v>184</v>
      </c>
      <c r="G11" s="24">
        <v>16274.25</v>
      </c>
      <c r="H11" s="25">
        <f t="shared" si="0"/>
        <v>88.44701086956522</v>
      </c>
      <c r="I11" s="26">
        <v>110.56</v>
      </c>
      <c r="J11" s="35" t="s">
        <v>149</v>
      </c>
      <c r="K11" s="36">
        <f>I11/75</f>
        <v>1.4741333333333333</v>
      </c>
      <c r="L11" s="35" t="s">
        <v>150</v>
      </c>
    </row>
    <row r="12" spans="1:9" s="5" customFormat="1" ht="19.5" customHeight="1">
      <c r="A12" s="8" t="s">
        <v>61</v>
      </c>
      <c r="B12" s="6" t="s">
        <v>62</v>
      </c>
      <c r="C12" s="6" t="s">
        <v>7</v>
      </c>
      <c r="D12" s="9">
        <v>39476</v>
      </c>
      <c r="E12" s="6">
        <v>53</v>
      </c>
      <c r="F12" s="6">
        <v>303</v>
      </c>
      <c r="G12" s="7">
        <v>13060.13</v>
      </c>
      <c r="H12" s="10">
        <f t="shared" si="0"/>
        <v>43.10273927392739</v>
      </c>
      <c r="I12" s="11">
        <v>56</v>
      </c>
    </row>
    <row r="13" spans="1:9" s="5" customFormat="1" ht="19.5" customHeight="1">
      <c r="A13" s="8" t="s">
        <v>60</v>
      </c>
      <c r="B13" s="6" t="s">
        <v>136</v>
      </c>
      <c r="C13" s="6" t="s">
        <v>0</v>
      </c>
      <c r="D13" s="9">
        <v>39501</v>
      </c>
      <c r="E13" s="6">
        <v>121</v>
      </c>
      <c r="F13" s="6">
        <v>1772</v>
      </c>
      <c r="G13" s="7">
        <v>11173.91</v>
      </c>
      <c r="H13" s="10">
        <f t="shared" si="0"/>
        <v>6.3058182844243795</v>
      </c>
      <c r="I13" s="11">
        <f aca="true" t="shared" si="1" ref="I13:I57">H13/0.85</f>
        <v>7.418609746381623</v>
      </c>
    </row>
    <row r="14" spans="1:9" s="5" customFormat="1" ht="19.5" customHeight="1">
      <c r="A14" s="8" t="s">
        <v>37</v>
      </c>
      <c r="B14" s="6" t="s">
        <v>38</v>
      </c>
      <c r="C14" s="6" t="s">
        <v>8</v>
      </c>
      <c r="D14" s="9">
        <v>39584</v>
      </c>
      <c r="E14" s="6">
        <v>29</v>
      </c>
      <c r="F14" s="6">
        <v>40</v>
      </c>
      <c r="G14" s="7">
        <v>8086.44</v>
      </c>
      <c r="H14" s="10">
        <f t="shared" si="0"/>
        <v>202.161</v>
      </c>
      <c r="I14" s="11">
        <v>48.05</v>
      </c>
    </row>
    <row r="15" spans="1:12" s="5" customFormat="1" ht="19.5" customHeight="1">
      <c r="A15" s="21" t="s">
        <v>64</v>
      </c>
      <c r="B15" s="22" t="s">
        <v>65</v>
      </c>
      <c r="C15" s="22" t="s">
        <v>4</v>
      </c>
      <c r="D15" s="23">
        <v>39325</v>
      </c>
      <c r="E15" s="22">
        <v>2</v>
      </c>
      <c r="F15" s="22">
        <v>106</v>
      </c>
      <c r="G15" s="24">
        <v>7906.05</v>
      </c>
      <c r="H15" s="25">
        <f t="shared" si="0"/>
        <v>74.58537735849056</v>
      </c>
      <c r="I15" s="26">
        <v>93.25</v>
      </c>
      <c r="J15" s="35" t="s">
        <v>149</v>
      </c>
      <c r="K15" s="36">
        <f>I15/75</f>
        <v>1.2433333333333334</v>
      </c>
      <c r="L15" s="35" t="s">
        <v>150</v>
      </c>
    </row>
    <row r="16" spans="1:9" s="5" customFormat="1" ht="19.5" customHeight="1">
      <c r="A16" s="8" t="s">
        <v>58</v>
      </c>
      <c r="B16" s="6" t="s">
        <v>59</v>
      </c>
      <c r="C16" s="6" t="s">
        <v>0</v>
      </c>
      <c r="D16" s="9">
        <v>39111</v>
      </c>
      <c r="E16" s="6">
        <v>135</v>
      </c>
      <c r="F16" s="6">
        <v>508</v>
      </c>
      <c r="G16" s="7">
        <v>7674.67</v>
      </c>
      <c r="H16" s="10">
        <f t="shared" si="0"/>
        <v>15.10761811023622</v>
      </c>
      <c r="I16" s="11">
        <v>23</v>
      </c>
    </row>
    <row r="17" spans="1:9" s="5" customFormat="1" ht="19.5" customHeight="1">
      <c r="A17" s="8" t="s">
        <v>36</v>
      </c>
      <c r="B17" s="6" t="s">
        <v>137</v>
      </c>
      <c r="C17" s="6" t="s">
        <v>8</v>
      </c>
      <c r="D17" s="9">
        <v>39583</v>
      </c>
      <c r="E17" s="6">
        <v>32</v>
      </c>
      <c r="F17" s="6">
        <v>224</v>
      </c>
      <c r="G17" s="7">
        <v>7571.6</v>
      </c>
      <c r="H17" s="10">
        <f t="shared" si="0"/>
        <v>33.801785714285714</v>
      </c>
      <c r="I17" s="11">
        <f t="shared" si="1"/>
        <v>39.766806722689076</v>
      </c>
    </row>
    <row r="18" spans="1:9" s="5" customFormat="1" ht="19.5" customHeight="1">
      <c r="A18" s="8">
        <v>54503</v>
      </c>
      <c r="B18" s="20" t="s">
        <v>138</v>
      </c>
      <c r="C18" s="6" t="s">
        <v>12</v>
      </c>
      <c r="D18" s="9">
        <v>39013</v>
      </c>
      <c r="E18" s="6">
        <v>146</v>
      </c>
      <c r="F18" s="6">
        <v>11530</v>
      </c>
      <c r="G18" s="7">
        <v>7017.85</v>
      </c>
      <c r="H18" s="10">
        <f t="shared" si="0"/>
        <v>0.6086600173460538</v>
      </c>
      <c r="I18" s="11">
        <f t="shared" si="1"/>
        <v>0.7160706086424162</v>
      </c>
    </row>
    <row r="19" spans="1:12" s="5" customFormat="1" ht="19.5" customHeight="1">
      <c r="A19" s="37" t="s">
        <v>54</v>
      </c>
      <c r="B19" s="38" t="s">
        <v>80</v>
      </c>
      <c r="C19" s="38" t="s">
        <v>1</v>
      </c>
      <c r="D19" s="39">
        <v>39108</v>
      </c>
      <c r="E19" s="38">
        <v>0</v>
      </c>
      <c r="F19" s="38">
        <v>229</v>
      </c>
      <c r="G19" s="40">
        <v>6644.59</v>
      </c>
      <c r="H19" s="41">
        <f t="shared" si="0"/>
        <v>29.015676855895197</v>
      </c>
      <c r="I19" s="42">
        <f t="shared" si="1"/>
        <v>34.136090418700235</v>
      </c>
      <c r="J19" s="43" t="s">
        <v>154</v>
      </c>
      <c r="K19" s="44">
        <f>I19/40</f>
        <v>0.8534022604675059</v>
      </c>
      <c r="L19" s="43" t="s">
        <v>150</v>
      </c>
    </row>
    <row r="20" spans="1:9" s="5" customFormat="1" ht="19.5" customHeight="1">
      <c r="A20" s="8" t="s">
        <v>30</v>
      </c>
      <c r="B20" s="20" t="s">
        <v>139</v>
      </c>
      <c r="C20" s="6" t="s">
        <v>20</v>
      </c>
      <c r="D20" s="9">
        <v>38244</v>
      </c>
      <c r="E20" s="6">
        <v>0</v>
      </c>
      <c r="F20" s="6">
        <v>8196</v>
      </c>
      <c r="G20" s="7">
        <v>5573.28</v>
      </c>
      <c r="H20" s="10">
        <f t="shared" si="0"/>
        <v>0.6799999999999999</v>
      </c>
      <c r="I20" s="11">
        <f t="shared" si="1"/>
        <v>0.7999999999999999</v>
      </c>
    </row>
    <row r="21" spans="1:12" s="5" customFormat="1" ht="19.5" customHeight="1">
      <c r="A21" s="27">
        <v>40753</v>
      </c>
      <c r="B21" s="28" t="s">
        <v>147</v>
      </c>
      <c r="C21" s="28" t="s">
        <v>4</v>
      </c>
      <c r="D21" s="29">
        <v>39195</v>
      </c>
      <c r="E21" s="28">
        <v>1</v>
      </c>
      <c r="F21" s="28">
        <v>75</v>
      </c>
      <c r="G21" s="30">
        <v>5050.41</v>
      </c>
      <c r="H21" s="31">
        <f t="shared" si="0"/>
        <v>67.33879999999999</v>
      </c>
      <c r="I21" s="32">
        <f t="shared" si="1"/>
        <v>79.22211764705881</v>
      </c>
      <c r="J21" s="33" t="s">
        <v>152</v>
      </c>
      <c r="K21" s="34">
        <f>I21/90</f>
        <v>0.8802457516339868</v>
      </c>
      <c r="L21" s="33" t="s">
        <v>150</v>
      </c>
    </row>
    <row r="22" spans="1:9" s="5" customFormat="1" ht="19.5" customHeight="1">
      <c r="A22" s="8" t="s">
        <v>27</v>
      </c>
      <c r="B22" s="6" t="s">
        <v>140</v>
      </c>
      <c r="C22" s="6" t="s">
        <v>20</v>
      </c>
      <c r="D22" s="9">
        <v>36796</v>
      </c>
      <c r="E22" s="6">
        <v>4</v>
      </c>
      <c r="F22" s="6">
        <v>11240</v>
      </c>
      <c r="G22" s="7">
        <v>4001.44</v>
      </c>
      <c r="H22" s="10">
        <f t="shared" si="0"/>
        <v>0.356</v>
      </c>
      <c r="I22" s="11">
        <f t="shared" si="1"/>
        <v>0.4188235294117647</v>
      </c>
    </row>
    <row r="23" spans="1:9" s="5" customFormat="1" ht="19.5" customHeight="1">
      <c r="A23" s="8" t="s">
        <v>35</v>
      </c>
      <c r="B23" s="6" t="s">
        <v>141</v>
      </c>
      <c r="C23" s="6" t="s">
        <v>8</v>
      </c>
      <c r="D23" s="9">
        <v>39455</v>
      </c>
      <c r="E23" s="6">
        <v>19</v>
      </c>
      <c r="F23" s="6">
        <v>242</v>
      </c>
      <c r="G23" s="7">
        <v>3806.81</v>
      </c>
      <c r="H23" s="10">
        <f t="shared" si="0"/>
        <v>15.730619834710744</v>
      </c>
      <c r="I23" s="11">
        <v>20.29</v>
      </c>
    </row>
    <row r="24" spans="1:9" s="5" customFormat="1" ht="19.5" customHeight="1">
      <c r="A24" s="8">
        <v>53203</v>
      </c>
      <c r="B24" s="6" t="s">
        <v>14</v>
      </c>
      <c r="C24" s="6" t="s">
        <v>12</v>
      </c>
      <c r="D24" s="9">
        <v>39244</v>
      </c>
      <c r="E24" s="6">
        <v>3</v>
      </c>
      <c r="F24" s="6">
        <v>439</v>
      </c>
      <c r="G24" s="7">
        <v>3141.26</v>
      </c>
      <c r="H24" s="10">
        <f t="shared" si="0"/>
        <v>7.155489749430524</v>
      </c>
      <c r="I24" s="11">
        <f t="shared" si="1"/>
        <v>8.418223234624147</v>
      </c>
    </row>
    <row r="25" spans="1:9" s="5" customFormat="1" ht="19.5" customHeight="1">
      <c r="A25" s="8">
        <v>40596</v>
      </c>
      <c r="B25" s="6" t="s">
        <v>142</v>
      </c>
      <c r="C25" s="6" t="s">
        <v>0</v>
      </c>
      <c r="D25" s="9">
        <v>39542</v>
      </c>
      <c r="E25" s="6">
        <v>9</v>
      </c>
      <c r="F25" s="6">
        <v>70</v>
      </c>
      <c r="G25" s="7">
        <v>2863.15</v>
      </c>
      <c r="H25" s="10">
        <f t="shared" si="0"/>
        <v>40.902142857142856</v>
      </c>
      <c r="I25" s="11">
        <v>48.23</v>
      </c>
    </row>
    <row r="26" spans="1:9" s="5" customFormat="1" ht="19.5" customHeight="1">
      <c r="A26" s="8" t="s">
        <v>48</v>
      </c>
      <c r="B26" s="20" t="s">
        <v>143</v>
      </c>
      <c r="C26" s="6" t="s">
        <v>1</v>
      </c>
      <c r="D26" s="9">
        <v>39506</v>
      </c>
      <c r="E26" s="6">
        <v>15</v>
      </c>
      <c r="F26" s="6">
        <v>76</v>
      </c>
      <c r="G26" s="7">
        <v>2081.56</v>
      </c>
      <c r="H26" s="10">
        <f t="shared" si="0"/>
        <v>27.388947368421054</v>
      </c>
      <c r="I26" s="11">
        <v>14.24</v>
      </c>
    </row>
    <row r="27" spans="1:9" s="5" customFormat="1" ht="19.5" customHeight="1">
      <c r="A27" s="8" t="s">
        <v>57</v>
      </c>
      <c r="B27" s="6" t="s">
        <v>144</v>
      </c>
      <c r="C27" s="6" t="s">
        <v>0</v>
      </c>
      <c r="D27" s="9">
        <v>39272</v>
      </c>
      <c r="E27" s="6">
        <v>21</v>
      </c>
      <c r="F27" s="6">
        <v>98</v>
      </c>
      <c r="G27" s="7">
        <v>1969.3</v>
      </c>
      <c r="H27" s="10">
        <f t="shared" si="0"/>
        <v>20.094897959183672</v>
      </c>
      <c r="I27" s="11">
        <f t="shared" si="1"/>
        <v>23.641056422569026</v>
      </c>
    </row>
    <row r="28" spans="1:9" s="5" customFormat="1" ht="19.5" customHeight="1">
      <c r="A28" s="8">
        <v>40804</v>
      </c>
      <c r="B28" s="6" t="s">
        <v>145</v>
      </c>
      <c r="C28" s="6" t="s">
        <v>1</v>
      </c>
      <c r="D28" s="9">
        <v>38995</v>
      </c>
      <c r="E28" s="6">
        <v>0</v>
      </c>
      <c r="F28" s="6">
        <v>378</v>
      </c>
      <c r="G28" s="7">
        <v>1391.04</v>
      </c>
      <c r="H28" s="10">
        <f t="shared" si="0"/>
        <v>3.6799999999999997</v>
      </c>
      <c r="I28" s="11">
        <f t="shared" si="1"/>
        <v>4.329411764705882</v>
      </c>
    </row>
    <row r="29" spans="1:9" s="5" customFormat="1" ht="19.5" customHeight="1">
      <c r="A29" s="8" t="s">
        <v>25</v>
      </c>
      <c r="B29" s="14" t="s">
        <v>81</v>
      </c>
      <c r="C29" s="6" t="s">
        <v>15</v>
      </c>
      <c r="D29" s="9">
        <v>39598</v>
      </c>
      <c r="E29" s="6">
        <v>50</v>
      </c>
      <c r="F29" s="6">
        <v>793</v>
      </c>
      <c r="G29" s="7">
        <v>1348.1</v>
      </c>
      <c r="H29" s="10">
        <f aca="true" t="shared" si="2" ref="H29:H56">G29/F29</f>
        <v>1.7</v>
      </c>
      <c r="I29" s="11">
        <f t="shared" si="1"/>
        <v>2</v>
      </c>
    </row>
    <row r="30" spans="1:9" s="5" customFormat="1" ht="19.5" customHeight="1">
      <c r="A30" s="8">
        <v>53202</v>
      </c>
      <c r="B30" s="14" t="s">
        <v>13</v>
      </c>
      <c r="C30" s="6" t="s">
        <v>12</v>
      </c>
      <c r="D30" s="9">
        <v>39244</v>
      </c>
      <c r="E30" s="6">
        <v>3</v>
      </c>
      <c r="F30" s="6">
        <v>335</v>
      </c>
      <c r="G30" s="7">
        <v>1292.18</v>
      </c>
      <c r="H30" s="10">
        <f t="shared" si="2"/>
        <v>3.8572537313432838</v>
      </c>
      <c r="I30" s="11">
        <f t="shared" si="1"/>
        <v>4.537945566286217</v>
      </c>
    </row>
    <row r="31" spans="1:9" s="5" customFormat="1" ht="19.5" customHeight="1">
      <c r="A31" s="8">
        <v>54025</v>
      </c>
      <c r="B31" s="14" t="s">
        <v>82</v>
      </c>
      <c r="C31" s="6" t="s">
        <v>15</v>
      </c>
      <c r="D31" s="9">
        <v>38975</v>
      </c>
      <c r="E31" s="6">
        <v>27</v>
      </c>
      <c r="F31" s="6">
        <v>1414</v>
      </c>
      <c r="G31" s="7">
        <v>1141.51</v>
      </c>
      <c r="H31" s="10">
        <f t="shared" si="2"/>
        <v>0.8072913719943423</v>
      </c>
      <c r="I31" s="11">
        <v>0.98</v>
      </c>
    </row>
    <row r="32" spans="1:9" s="5" customFormat="1" ht="19.5" customHeight="1">
      <c r="A32" s="8" t="s">
        <v>34</v>
      </c>
      <c r="B32" s="14" t="s">
        <v>83</v>
      </c>
      <c r="C32" s="6" t="s">
        <v>16</v>
      </c>
      <c r="D32" s="9">
        <v>39372</v>
      </c>
      <c r="E32" s="6">
        <v>6</v>
      </c>
      <c r="F32" s="6">
        <v>400</v>
      </c>
      <c r="G32" s="7">
        <v>992</v>
      </c>
      <c r="H32" s="10">
        <f t="shared" si="2"/>
        <v>2.48</v>
      </c>
      <c r="I32" s="11">
        <v>2.98</v>
      </c>
    </row>
    <row r="33" spans="1:9" s="5" customFormat="1" ht="19.5" customHeight="1">
      <c r="A33" s="8" t="s">
        <v>70</v>
      </c>
      <c r="B33" s="17" t="s">
        <v>84</v>
      </c>
      <c r="C33" s="6" t="s">
        <v>15</v>
      </c>
      <c r="D33" s="9">
        <v>39395</v>
      </c>
      <c r="E33" s="6">
        <v>10</v>
      </c>
      <c r="F33" s="6">
        <v>143</v>
      </c>
      <c r="G33" s="7">
        <v>991.92</v>
      </c>
      <c r="H33" s="10">
        <f t="shared" si="2"/>
        <v>6.936503496503496</v>
      </c>
      <c r="I33" s="11">
        <f t="shared" si="1"/>
        <v>8.160592348827644</v>
      </c>
    </row>
    <row r="34" spans="1:9" s="5" customFormat="1" ht="19.5" customHeight="1">
      <c r="A34" s="8" t="s">
        <v>51</v>
      </c>
      <c r="B34" s="6" t="s">
        <v>85</v>
      </c>
      <c r="C34" s="6" t="s">
        <v>0</v>
      </c>
      <c r="D34" s="9">
        <v>38595</v>
      </c>
      <c r="E34" s="6">
        <v>1</v>
      </c>
      <c r="F34" s="6">
        <v>123</v>
      </c>
      <c r="G34" s="7">
        <v>965.65</v>
      </c>
      <c r="H34" s="10">
        <f t="shared" si="2"/>
        <v>7.850813008130081</v>
      </c>
      <c r="I34" s="11">
        <f t="shared" si="1"/>
        <v>9.236250597800096</v>
      </c>
    </row>
    <row r="35" spans="1:9" s="5" customFormat="1" ht="19.5" customHeight="1">
      <c r="A35" s="8">
        <v>88020</v>
      </c>
      <c r="B35" s="6" t="s">
        <v>17</v>
      </c>
      <c r="C35" s="6" t="s">
        <v>12</v>
      </c>
      <c r="D35" s="9">
        <v>38293</v>
      </c>
      <c r="E35" s="6">
        <v>1</v>
      </c>
      <c r="F35" s="6">
        <v>128</v>
      </c>
      <c r="G35" s="7">
        <v>945.28</v>
      </c>
      <c r="H35" s="10">
        <f t="shared" si="2"/>
        <v>7.385</v>
      </c>
      <c r="I35" s="11">
        <f t="shared" si="1"/>
        <v>8.688235294117646</v>
      </c>
    </row>
    <row r="36" spans="1:9" s="5" customFormat="1" ht="19.5" customHeight="1">
      <c r="A36" s="8">
        <v>40650</v>
      </c>
      <c r="B36" s="6" t="s">
        <v>86</v>
      </c>
      <c r="C36" s="6" t="s">
        <v>0</v>
      </c>
      <c r="D36" s="9">
        <v>39169</v>
      </c>
      <c r="E36" s="6">
        <v>2</v>
      </c>
      <c r="F36" s="6">
        <v>35</v>
      </c>
      <c r="G36" s="7">
        <v>943.25</v>
      </c>
      <c r="H36" s="10">
        <f t="shared" si="2"/>
        <v>26.95</v>
      </c>
      <c r="I36" s="11">
        <f t="shared" si="1"/>
        <v>31.705882352941178</v>
      </c>
    </row>
    <row r="37" spans="1:9" s="5" customFormat="1" ht="19.5" customHeight="1">
      <c r="A37" s="8">
        <v>54014</v>
      </c>
      <c r="B37" s="17" t="s">
        <v>87</v>
      </c>
      <c r="C37" s="6" t="s">
        <v>15</v>
      </c>
      <c r="D37" s="9">
        <v>39098</v>
      </c>
      <c r="E37" s="6">
        <v>3</v>
      </c>
      <c r="F37" s="6">
        <v>226</v>
      </c>
      <c r="G37" s="7">
        <v>940.14</v>
      </c>
      <c r="H37" s="10">
        <f t="shared" si="2"/>
        <v>4.1599115044247785</v>
      </c>
      <c r="I37" s="11">
        <f t="shared" si="1"/>
        <v>4.894013534617387</v>
      </c>
    </row>
    <row r="38" spans="1:9" s="5" customFormat="1" ht="19.5" customHeight="1">
      <c r="A38" s="8">
        <v>54031</v>
      </c>
      <c r="B38" s="14" t="s">
        <v>88</v>
      </c>
      <c r="C38" s="6" t="s">
        <v>15</v>
      </c>
      <c r="D38" s="9">
        <v>39062</v>
      </c>
      <c r="E38" s="6">
        <v>1</v>
      </c>
      <c r="F38" s="6">
        <v>464</v>
      </c>
      <c r="G38" s="7">
        <v>696</v>
      </c>
      <c r="H38" s="10">
        <f t="shared" si="2"/>
        <v>1.5</v>
      </c>
      <c r="I38" s="11">
        <f t="shared" si="1"/>
        <v>1.7647058823529411</v>
      </c>
    </row>
    <row r="39" spans="1:9" s="5" customFormat="1" ht="19.5" customHeight="1">
      <c r="A39" s="8" t="s">
        <v>33</v>
      </c>
      <c r="B39" s="18" t="s">
        <v>89</v>
      </c>
      <c r="C39" s="6" t="s">
        <v>16</v>
      </c>
      <c r="D39" s="9">
        <v>39213</v>
      </c>
      <c r="E39" s="6">
        <v>41</v>
      </c>
      <c r="F39" s="6">
        <v>504</v>
      </c>
      <c r="G39" s="7">
        <v>664.51</v>
      </c>
      <c r="H39" s="10">
        <f t="shared" si="2"/>
        <v>1.3184722222222223</v>
      </c>
      <c r="I39" s="11">
        <v>1.7</v>
      </c>
    </row>
    <row r="40" spans="1:9" s="5" customFormat="1" ht="19.5" customHeight="1">
      <c r="A40" s="8">
        <v>54032</v>
      </c>
      <c r="B40" s="6" t="s">
        <v>90</v>
      </c>
      <c r="C40" s="6" t="s">
        <v>15</v>
      </c>
      <c r="D40" s="9">
        <v>39167</v>
      </c>
      <c r="E40" s="6">
        <v>2</v>
      </c>
      <c r="F40" s="6">
        <v>306</v>
      </c>
      <c r="G40" s="7">
        <v>642.6</v>
      </c>
      <c r="H40" s="10">
        <f t="shared" si="2"/>
        <v>2.1</v>
      </c>
      <c r="I40" s="11">
        <f t="shared" si="1"/>
        <v>2.4705882352941178</v>
      </c>
    </row>
    <row r="41" spans="1:9" s="5" customFormat="1" ht="19.5" customHeight="1">
      <c r="A41" s="8">
        <v>40561</v>
      </c>
      <c r="B41" s="6" t="s">
        <v>2</v>
      </c>
      <c r="C41" s="6" t="s">
        <v>0</v>
      </c>
      <c r="D41" s="9">
        <v>39455</v>
      </c>
      <c r="E41" s="6">
        <v>20</v>
      </c>
      <c r="F41" s="6">
        <v>265</v>
      </c>
      <c r="G41" s="7">
        <v>606.45</v>
      </c>
      <c r="H41" s="10">
        <f t="shared" si="2"/>
        <v>2.288490566037736</v>
      </c>
      <c r="I41" s="11">
        <v>2.85</v>
      </c>
    </row>
    <row r="42" spans="1:9" s="5" customFormat="1" ht="19.5" customHeight="1">
      <c r="A42" s="8">
        <v>40981</v>
      </c>
      <c r="B42" s="14" t="s">
        <v>91</v>
      </c>
      <c r="C42" s="6" t="s">
        <v>8</v>
      </c>
      <c r="D42" s="9">
        <v>39570</v>
      </c>
      <c r="E42" s="6">
        <v>1</v>
      </c>
      <c r="F42" s="6">
        <v>30</v>
      </c>
      <c r="G42" s="7">
        <v>600.5</v>
      </c>
      <c r="H42" s="10">
        <f t="shared" si="2"/>
        <v>20.016666666666666</v>
      </c>
      <c r="I42" s="11">
        <f t="shared" si="1"/>
        <v>23.549019607843135</v>
      </c>
    </row>
    <row r="43" spans="1:9" s="5" customFormat="1" ht="19.5" customHeight="1">
      <c r="A43" s="8">
        <v>54008</v>
      </c>
      <c r="B43" s="17" t="s">
        <v>92</v>
      </c>
      <c r="C43" s="6" t="s">
        <v>15</v>
      </c>
      <c r="D43" s="9">
        <v>38967</v>
      </c>
      <c r="E43" s="6">
        <v>0</v>
      </c>
      <c r="F43" s="6">
        <v>211</v>
      </c>
      <c r="G43" s="7">
        <v>590.73</v>
      </c>
      <c r="H43" s="10">
        <f t="shared" si="2"/>
        <v>2.799668246445498</v>
      </c>
      <c r="I43" s="11">
        <f t="shared" si="1"/>
        <v>3.2937273487594094</v>
      </c>
    </row>
    <row r="44" spans="1:9" s="5" customFormat="1" ht="19.5" customHeight="1">
      <c r="A44" s="8">
        <v>40556</v>
      </c>
      <c r="B44" s="6" t="s">
        <v>93</v>
      </c>
      <c r="C44" s="6" t="s">
        <v>1</v>
      </c>
      <c r="D44" s="9">
        <v>39416</v>
      </c>
      <c r="E44" s="6">
        <v>2</v>
      </c>
      <c r="F44" s="6">
        <v>31</v>
      </c>
      <c r="G44" s="7">
        <v>580</v>
      </c>
      <c r="H44" s="10">
        <f t="shared" si="2"/>
        <v>18.70967741935484</v>
      </c>
      <c r="I44" s="11">
        <f t="shared" si="1"/>
        <v>22.011385199240987</v>
      </c>
    </row>
    <row r="45" spans="1:9" s="5" customFormat="1" ht="19.5" customHeight="1">
      <c r="A45" s="8">
        <v>54502</v>
      </c>
      <c r="B45" s="19" t="s">
        <v>94</v>
      </c>
      <c r="C45" s="6" t="s">
        <v>16</v>
      </c>
      <c r="D45" s="9">
        <v>38749</v>
      </c>
      <c r="E45" s="6">
        <v>11</v>
      </c>
      <c r="F45" s="6">
        <v>558</v>
      </c>
      <c r="G45" s="7">
        <v>502.2</v>
      </c>
      <c r="H45" s="10">
        <f t="shared" si="2"/>
        <v>0.9</v>
      </c>
      <c r="I45" s="11">
        <f t="shared" si="1"/>
        <v>1.0588235294117647</v>
      </c>
    </row>
    <row r="46" spans="1:9" s="5" customFormat="1" ht="19.5" customHeight="1">
      <c r="A46" s="8" t="s">
        <v>22</v>
      </c>
      <c r="B46" s="19" t="s">
        <v>95</v>
      </c>
      <c r="C46" s="6" t="s">
        <v>15</v>
      </c>
      <c r="D46" s="9">
        <v>39231</v>
      </c>
      <c r="E46" s="6">
        <v>0</v>
      </c>
      <c r="F46" s="6">
        <v>103</v>
      </c>
      <c r="G46" s="7">
        <v>489.25</v>
      </c>
      <c r="H46" s="10">
        <f t="shared" si="2"/>
        <v>4.75</v>
      </c>
      <c r="I46" s="11">
        <f t="shared" si="1"/>
        <v>5.588235294117648</v>
      </c>
    </row>
    <row r="47" spans="1:9" s="5" customFormat="1" ht="19.5" customHeight="1">
      <c r="A47" s="8">
        <v>40645</v>
      </c>
      <c r="B47" s="16" t="s">
        <v>96</v>
      </c>
      <c r="C47" s="6" t="s">
        <v>1</v>
      </c>
      <c r="D47" s="9">
        <v>39526</v>
      </c>
      <c r="E47" s="6">
        <v>0</v>
      </c>
      <c r="F47" s="6">
        <v>39</v>
      </c>
      <c r="G47" s="7">
        <v>469.27</v>
      </c>
      <c r="H47" s="10">
        <f t="shared" si="2"/>
        <v>12.032564102564102</v>
      </c>
      <c r="I47" s="11">
        <f t="shared" si="1"/>
        <v>14.155957767722473</v>
      </c>
    </row>
    <row r="48" spans="1:12" s="5" customFormat="1" ht="19.5" customHeight="1">
      <c r="A48" s="21" t="s">
        <v>66</v>
      </c>
      <c r="B48" s="22" t="s">
        <v>67</v>
      </c>
      <c r="C48" s="22" t="s">
        <v>4</v>
      </c>
      <c r="D48" s="23">
        <v>39472</v>
      </c>
      <c r="E48" s="22">
        <v>0</v>
      </c>
      <c r="F48" s="22">
        <v>5</v>
      </c>
      <c r="G48" s="24">
        <v>466.61</v>
      </c>
      <c r="H48" s="25">
        <f t="shared" si="2"/>
        <v>93.322</v>
      </c>
      <c r="I48" s="26">
        <v>117.65</v>
      </c>
      <c r="J48" s="35" t="s">
        <v>152</v>
      </c>
      <c r="K48" s="36">
        <f>I48/90</f>
        <v>1.3072222222222223</v>
      </c>
      <c r="L48" s="35" t="s">
        <v>150</v>
      </c>
    </row>
    <row r="49" spans="1:9" s="5" customFormat="1" ht="19.5" customHeight="1">
      <c r="A49" s="8" t="s">
        <v>43</v>
      </c>
      <c r="B49" s="16" t="s">
        <v>97</v>
      </c>
      <c r="C49" s="6" t="s">
        <v>42</v>
      </c>
      <c r="D49" s="9">
        <v>39542</v>
      </c>
      <c r="E49" s="6">
        <v>7</v>
      </c>
      <c r="F49" s="6">
        <v>36</v>
      </c>
      <c r="G49" s="7">
        <v>441.15</v>
      </c>
      <c r="H49" s="10">
        <f t="shared" si="2"/>
        <v>12.254166666666666</v>
      </c>
      <c r="I49" s="11">
        <v>13.88</v>
      </c>
    </row>
    <row r="50" spans="1:9" s="5" customFormat="1" ht="19.5" customHeight="1">
      <c r="A50" s="8" t="s">
        <v>26</v>
      </c>
      <c r="B50" s="6" t="s">
        <v>98</v>
      </c>
      <c r="C50" s="6" t="s">
        <v>1</v>
      </c>
      <c r="D50" s="9">
        <v>39603</v>
      </c>
      <c r="E50" s="6">
        <v>3</v>
      </c>
      <c r="F50" s="6">
        <v>30</v>
      </c>
      <c r="G50" s="7">
        <v>440.1</v>
      </c>
      <c r="H50" s="10">
        <f t="shared" si="2"/>
        <v>14.67</v>
      </c>
      <c r="I50" s="11">
        <f t="shared" si="1"/>
        <v>17.258823529411764</v>
      </c>
    </row>
    <row r="51" spans="1:9" s="5" customFormat="1" ht="19.5" customHeight="1">
      <c r="A51" s="8">
        <v>54008</v>
      </c>
      <c r="B51" s="15" t="s">
        <v>99</v>
      </c>
      <c r="C51" s="6" t="s">
        <v>15</v>
      </c>
      <c r="D51" s="9">
        <v>38883</v>
      </c>
      <c r="E51" s="6">
        <v>0</v>
      </c>
      <c r="F51" s="6">
        <v>150</v>
      </c>
      <c r="G51" s="7">
        <v>419.89</v>
      </c>
      <c r="H51" s="10">
        <f t="shared" si="2"/>
        <v>2.7992666666666666</v>
      </c>
      <c r="I51" s="11">
        <f t="shared" si="1"/>
        <v>3.2932549019607844</v>
      </c>
    </row>
    <row r="52" spans="1:9" s="5" customFormat="1" ht="19.5" customHeight="1">
      <c r="A52" s="8" t="s">
        <v>49</v>
      </c>
      <c r="B52" s="16" t="s">
        <v>100</v>
      </c>
      <c r="C52" s="6" t="s">
        <v>0</v>
      </c>
      <c r="D52" s="9">
        <v>37362</v>
      </c>
      <c r="E52" s="6">
        <v>13</v>
      </c>
      <c r="F52" s="6">
        <v>360</v>
      </c>
      <c r="G52" s="7">
        <v>411.31</v>
      </c>
      <c r="H52" s="10">
        <f t="shared" si="2"/>
        <v>1.1425277777777778</v>
      </c>
      <c r="I52" s="11">
        <v>1.41</v>
      </c>
    </row>
    <row r="53" spans="1:9" s="5" customFormat="1" ht="19.5" customHeight="1">
      <c r="A53" s="8" t="s">
        <v>40</v>
      </c>
      <c r="B53" s="6" t="s">
        <v>101</v>
      </c>
      <c r="C53" s="6" t="s">
        <v>1</v>
      </c>
      <c r="D53" s="9">
        <v>39381</v>
      </c>
      <c r="E53" s="6">
        <v>0</v>
      </c>
      <c r="F53" s="6">
        <v>27</v>
      </c>
      <c r="G53" s="7">
        <v>348.29</v>
      </c>
      <c r="H53" s="10">
        <f t="shared" si="2"/>
        <v>12.899629629629631</v>
      </c>
      <c r="I53" s="11">
        <v>15.35</v>
      </c>
    </row>
    <row r="54" spans="1:9" s="5" customFormat="1" ht="19.5" customHeight="1">
      <c r="A54" s="8">
        <v>54510</v>
      </c>
      <c r="B54" s="16" t="s">
        <v>102</v>
      </c>
      <c r="C54" s="6" t="s">
        <v>12</v>
      </c>
      <c r="D54" s="9">
        <v>39013</v>
      </c>
      <c r="E54" s="6">
        <v>25</v>
      </c>
      <c r="F54" s="6">
        <v>352</v>
      </c>
      <c r="G54" s="7">
        <v>344.96</v>
      </c>
      <c r="H54" s="10">
        <f t="shared" si="2"/>
        <v>0.98</v>
      </c>
      <c r="I54" s="11">
        <f t="shared" si="1"/>
        <v>1.1529411764705881</v>
      </c>
    </row>
    <row r="55" spans="1:9" s="5" customFormat="1" ht="19.5" customHeight="1">
      <c r="A55" s="8">
        <v>54034</v>
      </c>
      <c r="B55" s="15" t="s">
        <v>103</v>
      </c>
      <c r="C55" s="6" t="s">
        <v>15</v>
      </c>
      <c r="D55" s="9">
        <v>39118</v>
      </c>
      <c r="E55" s="6">
        <v>0</v>
      </c>
      <c r="F55" s="6">
        <v>1122</v>
      </c>
      <c r="G55" s="7">
        <v>336.6</v>
      </c>
      <c r="H55" s="10">
        <f t="shared" si="2"/>
        <v>0.30000000000000004</v>
      </c>
      <c r="I55" s="11">
        <f t="shared" si="1"/>
        <v>0.3529411764705883</v>
      </c>
    </row>
    <row r="56" spans="1:9" s="5" customFormat="1" ht="19.5" customHeight="1">
      <c r="A56" s="8">
        <v>54030</v>
      </c>
      <c r="B56" s="15" t="s">
        <v>104</v>
      </c>
      <c r="C56" s="6" t="s">
        <v>15</v>
      </c>
      <c r="D56" s="9">
        <v>39111</v>
      </c>
      <c r="E56" s="6">
        <v>4</v>
      </c>
      <c r="F56" s="6">
        <v>1111</v>
      </c>
      <c r="G56" s="7">
        <v>333.3</v>
      </c>
      <c r="H56" s="10">
        <f t="shared" si="2"/>
        <v>0.3</v>
      </c>
      <c r="I56" s="11">
        <f t="shared" si="1"/>
        <v>0.35294117647058826</v>
      </c>
    </row>
    <row r="57" spans="1:9" s="5" customFormat="1" ht="19.5" customHeight="1">
      <c r="A57" s="8">
        <v>54015</v>
      </c>
      <c r="B57" s="15" t="s">
        <v>105</v>
      </c>
      <c r="C57" s="6" t="s">
        <v>15</v>
      </c>
      <c r="D57" s="9">
        <v>38860</v>
      </c>
      <c r="E57" s="6">
        <v>0</v>
      </c>
      <c r="F57" s="6">
        <v>93</v>
      </c>
      <c r="G57" s="7">
        <v>330.15</v>
      </c>
      <c r="H57" s="10">
        <f aca="true" t="shared" si="3" ref="H57:H84">G57/F57</f>
        <v>3.55</v>
      </c>
      <c r="I57" s="11">
        <f t="shared" si="1"/>
        <v>4.176470588235294</v>
      </c>
    </row>
    <row r="58" spans="1:9" s="5" customFormat="1" ht="19.5" customHeight="1">
      <c r="A58" s="8" t="s">
        <v>46</v>
      </c>
      <c r="B58" s="16" t="s">
        <v>106</v>
      </c>
      <c r="C58" s="6" t="s">
        <v>47</v>
      </c>
      <c r="D58" s="9">
        <v>39282</v>
      </c>
      <c r="E58" s="6">
        <v>0</v>
      </c>
      <c r="F58" s="6">
        <v>24</v>
      </c>
      <c r="G58" s="7">
        <v>298.21</v>
      </c>
      <c r="H58" s="10">
        <f t="shared" si="3"/>
        <v>12.425416666666665</v>
      </c>
      <c r="I58" s="11">
        <f aca="true" t="shared" si="4" ref="I58:I89">H58/0.85</f>
        <v>14.61813725490196</v>
      </c>
    </row>
    <row r="59" spans="1:9" s="5" customFormat="1" ht="19.5" customHeight="1">
      <c r="A59" s="8" t="s">
        <v>45</v>
      </c>
      <c r="B59" s="6" t="s">
        <v>107</v>
      </c>
      <c r="C59" s="6" t="s">
        <v>42</v>
      </c>
      <c r="D59" s="9">
        <v>37805</v>
      </c>
      <c r="E59" s="6">
        <v>0</v>
      </c>
      <c r="F59" s="6">
        <v>15</v>
      </c>
      <c r="G59" s="7">
        <v>295.05</v>
      </c>
      <c r="H59" s="10">
        <f t="shared" si="3"/>
        <v>19.67</v>
      </c>
      <c r="I59" s="11">
        <f t="shared" si="4"/>
        <v>23.14117647058824</v>
      </c>
    </row>
    <row r="60" spans="1:9" s="5" customFormat="1" ht="19.5" customHeight="1">
      <c r="A60" s="8">
        <v>54035</v>
      </c>
      <c r="B60" s="18" t="s">
        <v>108</v>
      </c>
      <c r="C60" s="6" t="s">
        <v>15</v>
      </c>
      <c r="D60" s="9">
        <v>39062</v>
      </c>
      <c r="E60" s="6">
        <v>0</v>
      </c>
      <c r="F60" s="6">
        <v>236</v>
      </c>
      <c r="G60" s="7">
        <v>285</v>
      </c>
      <c r="H60" s="10">
        <f t="shared" si="3"/>
        <v>1.2076271186440677</v>
      </c>
      <c r="I60" s="11">
        <f t="shared" si="4"/>
        <v>1.4207377866400797</v>
      </c>
    </row>
    <row r="61" spans="1:9" s="5" customFormat="1" ht="19.5" customHeight="1">
      <c r="A61" s="8">
        <v>54538</v>
      </c>
      <c r="B61" s="18" t="s">
        <v>109</v>
      </c>
      <c r="C61" s="6" t="s">
        <v>12</v>
      </c>
      <c r="D61" s="9">
        <v>39468</v>
      </c>
      <c r="E61" s="6">
        <v>0</v>
      </c>
      <c r="F61" s="6">
        <v>199</v>
      </c>
      <c r="G61" s="7">
        <v>278.6</v>
      </c>
      <c r="H61" s="10">
        <f t="shared" si="3"/>
        <v>1.4000000000000001</v>
      </c>
      <c r="I61" s="11">
        <f t="shared" si="4"/>
        <v>1.647058823529412</v>
      </c>
    </row>
    <row r="62" spans="1:9" s="5" customFormat="1" ht="19.5" customHeight="1">
      <c r="A62" s="8" t="s">
        <v>52</v>
      </c>
      <c r="B62" s="15" t="s">
        <v>110</v>
      </c>
      <c r="C62" s="6" t="s">
        <v>12</v>
      </c>
      <c r="D62" s="9">
        <v>37201</v>
      </c>
      <c r="E62" s="6">
        <v>3</v>
      </c>
      <c r="F62" s="6">
        <v>574</v>
      </c>
      <c r="G62" s="7">
        <v>271.87</v>
      </c>
      <c r="H62" s="10">
        <f t="shared" si="3"/>
        <v>0.4736411149825784</v>
      </c>
      <c r="I62" s="11">
        <f t="shared" si="4"/>
        <v>0.5572248411559746</v>
      </c>
    </row>
    <row r="63" spans="1:9" s="5" customFormat="1" ht="19.5" customHeight="1">
      <c r="A63" s="8" t="s">
        <v>31</v>
      </c>
      <c r="B63" s="6" t="s">
        <v>111</v>
      </c>
      <c r="C63" s="6" t="s">
        <v>20</v>
      </c>
      <c r="D63" s="9">
        <v>38495</v>
      </c>
      <c r="E63" s="6">
        <v>15</v>
      </c>
      <c r="F63" s="6">
        <v>280</v>
      </c>
      <c r="G63" s="7">
        <v>266</v>
      </c>
      <c r="H63" s="10">
        <f t="shared" si="3"/>
        <v>0.95</v>
      </c>
      <c r="I63" s="11">
        <f t="shared" si="4"/>
        <v>1.1176470588235294</v>
      </c>
    </row>
    <row r="64" spans="1:9" s="5" customFormat="1" ht="19.5" customHeight="1">
      <c r="A64" s="8">
        <v>54534</v>
      </c>
      <c r="B64" s="15" t="s">
        <v>112</v>
      </c>
      <c r="C64" s="6" t="s">
        <v>16</v>
      </c>
      <c r="D64" s="9">
        <v>39100</v>
      </c>
      <c r="E64" s="6">
        <v>0</v>
      </c>
      <c r="F64" s="6">
        <v>95</v>
      </c>
      <c r="G64" s="7">
        <v>239.4</v>
      </c>
      <c r="H64" s="10">
        <f t="shared" si="3"/>
        <v>2.52</v>
      </c>
      <c r="I64" s="11">
        <f t="shared" si="4"/>
        <v>2.9647058823529413</v>
      </c>
    </row>
    <row r="65" spans="1:9" s="5" customFormat="1" ht="19.5" customHeight="1">
      <c r="A65" s="8">
        <v>54513</v>
      </c>
      <c r="B65" s="16" t="s">
        <v>113</v>
      </c>
      <c r="C65" s="6" t="s">
        <v>12</v>
      </c>
      <c r="D65" s="9">
        <v>39098</v>
      </c>
      <c r="E65" s="6">
        <v>0</v>
      </c>
      <c r="F65" s="6">
        <v>64</v>
      </c>
      <c r="G65" s="7">
        <v>237.1</v>
      </c>
      <c r="H65" s="10">
        <f t="shared" si="3"/>
        <v>3.7046875</v>
      </c>
      <c r="I65" s="11">
        <f t="shared" si="4"/>
        <v>4.358455882352941</v>
      </c>
    </row>
    <row r="66" spans="1:9" s="5" customFormat="1" ht="19.5" customHeight="1">
      <c r="A66" s="8" t="s">
        <v>23</v>
      </c>
      <c r="B66" s="16" t="s">
        <v>114</v>
      </c>
      <c r="C66" s="6" t="s">
        <v>12</v>
      </c>
      <c r="D66" s="9">
        <v>38705</v>
      </c>
      <c r="E66" s="6">
        <v>3</v>
      </c>
      <c r="F66" s="6">
        <v>98</v>
      </c>
      <c r="G66" s="7">
        <v>230.3</v>
      </c>
      <c r="H66" s="10">
        <f t="shared" si="3"/>
        <v>2.35</v>
      </c>
      <c r="I66" s="11">
        <f t="shared" si="4"/>
        <v>2.7647058823529416</v>
      </c>
    </row>
    <row r="67" spans="1:9" s="5" customFormat="1" ht="19.5" customHeight="1">
      <c r="A67" s="8">
        <v>54526</v>
      </c>
      <c r="B67" s="6" t="s">
        <v>115</v>
      </c>
      <c r="C67" s="6" t="s">
        <v>12</v>
      </c>
      <c r="D67" s="9">
        <v>38940</v>
      </c>
      <c r="E67" s="6">
        <v>0</v>
      </c>
      <c r="F67" s="6">
        <v>92</v>
      </c>
      <c r="G67" s="7">
        <v>202.4</v>
      </c>
      <c r="H67" s="10">
        <f t="shared" si="3"/>
        <v>2.2</v>
      </c>
      <c r="I67" s="11">
        <f t="shared" si="4"/>
        <v>2.588235294117647</v>
      </c>
    </row>
    <row r="68" spans="1:9" s="5" customFormat="1" ht="19.5" customHeight="1">
      <c r="A68" s="8">
        <v>54518</v>
      </c>
      <c r="B68" s="6" t="s">
        <v>116</v>
      </c>
      <c r="C68" s="6" t="s">
        <v>12</v>
      </c>
      <c r="D68" s="9">
        <v>38861</v>
      </c>
      <c r="E68" s="6">
        <v>6</v>
      </c>
      <c r="F68" s="6">
        <v>115</v>
      </c>
      <c r="G68" s="7">
        <v>201.25</v>
      </c>
      <c r="H68" s="10">
        <f t="shared" si="3"/>
        <v>1.75</v>
      </c>
      <c r="I68" s="11">
        <f t="shared" si="4"/>
        <v>2.058823529411765</v>
      </c>
    </row>
    <row r="69" spans="1:9" s="5" customFormat="1" ht="19.5" customHeight="1">
      <c r="A69" s="8" t="s">
        <v>39</v>
      </c>
      <c r="B69" s="6" t="s">
        <v>117</v>
      </c>
      <c r="C69" s="6" t="s">
        <v>1</v>
      </c>
      <c r="D69" s="9">
        <v>39540</v>
      </c>
      <c r="E69" s="6">
        <v>5</v>
      </c>
      <c r="F69" s="6">
        <v>24</v>
      </c>
      <c r="G69" s="7">
        <v>162.96</v>
      </c>
      <c r="H69" s="10">
        <f t="shared" si="3"/>
        <v>6.79</v>
      </c>
      <c r="I69" s="11">
        <f t="shared" si="4"/>
        <v>7.988235294117647</v>
      </c>
    </row>
    <row r="70" spans="1:9" s="5" customFormat="1" ht="19.5" customHeight="1">
      <c r="A70" s="8">
        <v>54512</v>
      </c>
      <c r="B70" s="16" t="s">
        <v>118</v>
      </c>
      <c r="C70" s="6" t="s">
        <v>12</v>
      </c>
      <c r="D70" s="9">
        <v>39098</v>
      </c>
      <c r="E70" s="6">
        <v>10</v>
      </c>
      <c r="F70" s="6">
        <v>36</v>
      </c>
      <c r="G70" s="7">
        <v>154.29</v>
      </c>
      <c r="H70" s="10">
        <f t="shared" si="3"/>
        <v>4.285833333333333</v>
      </c>
      <c r="I70" s="11">
        <f t="shared" si="4"/>
        <v>5.042156862745098</v>
      </c>
    </row>
    <row r="71" spans="1:9" s="5" customFormat="1" ht="19.5" customHeight="1">
      <c r="A71" s="8" t="s">
        <v>19</v>
      </c>
      <c r="B71" s="6" t="s">
        <v>119</v>
      </c>
      <c r="C71" s="6" t="s">
        <v>20</v>
      </c>
      <c r="D71" s="9">
        <v>38320</v>
      </c>
      <c r="E71" s="6">
        <v>50</v>
      </c>
      <c r="F71" s="6">
        <v>207</v>
      </c>
      <c r="G71" s="7">
        <v>152.63</v>
      </c>
      <c r="H71" s="10">
        <f t="shared" si="3"/>
        <v>0.7373429951690821</v>
      </c>
      <c r="I71" s="11">
        <f t="shared" si="4"/>
        <v>0.8674623472577436</v>
      </c>
    </row>
    <row r="72" spans="1:9" s="5" customFormat="1" ht="19.5" customHeight="1">
      <c r="A72" s="8">
        <v>54033</v>
      </c>
      <c r="B72" s="16" t="s">
        <v>120</v>
      </c>
      <c r="C72" s="6" t="s">
        <v>15</v>
      </c>
      <c r="D72" s="9">
        <v>39535</v>
      </c>
      <c r="E72" s="6">
        <v>67</v>
      </c>
      <c r="F72" s="6">
        <v>239</v>
      </c>
      <c r="G72" s="7">
        <v>131.32</v>
      </c>
      <c r="H72" s="10">
        <f t="shared" si="3"/>
        <v>0.5494560669456067</v>
      </c>
      <c r="I72" s="11">
        <f t="shared" si="4"/>
        <v>0.646418902288949</v>
      </c>
    </row>
    <row r="73" spans="1:9" s="5" customFormat="1" ht="19.5" customHeight="1">
      <c r="A73" s="8" t="s">
        <v>50</v>
      </c>
      <c r="B73" s="16" t="s">
        <v>100</v>
      </c>
      <c r="C73" s="6" t="s">
        <v>4</v>
      </c>
      <c r="D73" s="9">
        <v>39437</v>
      </c>
      <c r="E73" s="6">
        <v>0</v>
      </c>
      <c r="F73" s="6">
        <v>294</v>
      </c>
      <c r="G73" s="7">
        <v>120.65</v>
      </c>
      <c r="H73" s="10">
        <f t="shared" si="3"/>
        <v>0.41037414965986396</v>
      </c>
      <c r="I73" s="11">
        <f t="shared" si="4"/>
        <v>0.4827931172468988</v>
      </c>
    </row>
    <row r="74" spans="1:9" s="5" customFormat="1" ht="19.5" customHeight="1">
      <c r="A74" s="8" t="s">
        <v>18</v>
      </c>
      <c r="B74" s="6" t="s">
        <v>121</v>
      </c>
      <c r="C74" s="6" t="s">
        <v>15</v>
      </c>
      <c r="D74" s="9">
        <v>38071</v>
      </c>
      <c r="E74" s="6">
        <v>0</v>
      </c>
      <c r="F74" s="6">
        <v>95</v>
      </c>
      <c r="G74" s="7">
        <v>113.05</v>
      </c>
      <c r="H74" s="10">
        <f t="shared" si="3"/>
        <v>1.19</v>
      </c>
      <c r="I74" s="11">
        <f t="shared" si="4"/>
        <v>1.4</v>
      </c>
    </row>
    <row r="75" spans="1:9" s="5" customFormat="1" ht="19.5" customHeight="1">
      <c r="A75" s="8" t="s">
        <v>44</v>
      </c>
      <c r="B75" s="15" t="s">
        <v>122</v>
      </c>
      <c r="C75" s="6" t="s">
        <v>42</v>
      </c>
      <c r="D75" s="9">
        <v>39189</v>
      </c>
      <c r="E75" s="6">
        <v>0</v>
      </c>
      <c r="F75" s="6">
        <v>7</v>
      </c>
      <c r="G75" s="7">
        <v>103.04</v>
      </c>
      <c r="H75" s="10">
        <f t="shared" si="3"/>
        <v>14.72</v>
      </c>
      <c r="I75" s="11">
        <f t="shared" si="4"/>
        <v>17.317647058823532</v>
      </c>
    </row>
    <row r="76" spans="1:9" s="5" customFormat="1" ht="19.5" customHeight="1">
      <c r="A76" s="8" t="s">
        <v>28</v>
      </c>
      <c r="B76" s="16" t="s">
        <v>123</v>
      </c>
      <c r="C76" s="6" t="s">
        <v>20</v>
      </c>
      <c r="D76" s="9">
        <v>37704</v>
      </c>
      <c r="E76" s="6">
        <v>0</v>
      </c>
      <c r="F76" s="6">
        <v>66</v>
      </c>
      <c r="G76" s="7">
        <v>95.5</v>
      </c>
      <c r="H76" s="10">
        <f t="shared" si="3"/>
        <v>1.446969696969697</v>
      </c>
      <c r="I76" s="11">
        <f t="shared" si="4"/>
        <v>1.7023172905525847</v>
      </c>
    </row>
    <row r="77" spans="1:9" s="5" customFormat="1" ht="19.5" customHeight="1">
      <c r="A77" s="8">
        <v>54523</v>
      </c>
      <c r="B77" s="15" t="s">
        <v>124</v>
      </c>
      <c r="C77" s="6" t="s">
        <v>12</v>
      </c>
      <c r="D77" s="9">
        <v>38940</v>
      </c>
      <c r="E77" s="6">
        <v>0</v>
      </c>
      <c r="F77" s="6">
        <v>38</v>
      </c>
      <c r="G77" s="7">
        <v>91.2</v>
      </c>
      <c r="H77" s="10">
        <f t="shared" si="3"/>
        <v>2.4</v>
      </c>
      <c r="I77" s="11">
        <f t="shared" si="4"/>
        <v>2.823529411764706</v>
      </c>
    </row>
    <row r="78" spans="1:9" s="5" customFormat="1" ht="19.5" customHeight="1">
      <c r="A78" s="8">
        <v>54522</v>
      </c>
      <c r="B78" s="15" t="s">
        <v>125</v>
      </c>
      <c r="C78" s="6" t="s">
        <v>12</v>
      </c>
      <c r="D78" s="9">
        <v>38940</v>
      </c>
      <c r="E78" s="6">
        <v>0</v>
      </c>
      <c r="F78" s="6">
        <v>197</v>
      </c>
      <c r="G78" s="7">
        <v>78.8</v>
      </c>
      <c r="H78" s="10">
        <f t="shared" si="3"/>
        <v>0.39999999999999997</v>
      </c>
      <c r="I78" s="11">
        <f t="shared" si="4"/>
        <v>0.47058823529411764</v>
      </c>
    </row>
    <row r="79" spans="1:9" s="5" customFormat="1" ht="19.5" customHeight="1">
      <c r="A79" s="8">
        <v>40806</v>
      </c>
      <c r="B79" s="18" t="s">
        <v>126</v>
      </c>
      <c r="C79" s="6" t="s">
        <v>1</v>
      </c>
      <c r="D79" s="9">
        <v>39261</v>
      </c>
      <c r="E79" s="6">
        <v>0</v>
      </c>
      <c r="F79" s="6">
        <v>9</v>
      </c>
      <c r="G79" s="7">
        <v>61.65</v>
      </c>
      <c r="H79" s="10">
        <f t="shared" si="3"/>
        <v>6.85</v>
      </c>
      <c r="I79" s="11">
        <f t="shared" si="4"/>
        <v>8.058823529411764</v>
      </c>
    </row>
    <row r="80" spans="1:9" s="5" customFormat="1" ht="19.5" customHeight="1">
      <c r="A80" s="8" t="s">
        <v>29</v>
      </c>
      <c r="B80" s="6" t="s">
        <v>127</v>
      </c>
      <c r="C80" s="6" t="s">
        <v>20</v>
      </c>
      <c r="D80" s="9">
        <v>36572</v>
      </c>
      <c r="E80" s="6">
        <v>0</v>
      </c>
      <c r="F80" s="6">
        <v>40</v>
      </c>
      <c r="G80" s="7">
        <v>56</v>
      </c>
      <c r="H80" s="10">
        <f t="shared" si="3"/>
        <v>1.4</v>
      </c>
      <c r="I80" s="11">
        <f t="shared" si="4"/>
        <v>1.6470588235294117</v>
      </c>
    </row>
    <row r="81" spans="1:9" s="5" customFormat="1" ht="19.5" customHeight="1">
      <c r="A81" s="8" t="s">
        <v>41</v>
      </c>
      <c r="B81" s="6" t="s">
        <v>128</v>
      </c>
      <c r="C81" s="6" t="s">
        <v>42</v>
      </c>
      <c r="D81" s="9">
        <v>39111</v>
      </c>
      <c r="E81" s="6">
        <v>0</v>
      </c>
      <c r="F81" s="6">
        <v>7</v>
      </c>
      <c r="G81" s="7">
        <v>50.96</v>
      </c>
      <c r="H81" s="10">
        <f t="shared" si="3"/>
        <v>7.28</v>
      </c>
      <c r="I81" s="11">
        <f t="shared" si="4"/>
        <v>8.564705882352941</v>
      </c>
    </row>
    <row r="82" spans="1:9" s="5" customFormat="1" ht="19.5" customHeight="1">
      <c r="A82" s="8" t="s">
        <v>24</v>
      </c>
      <c r="B82" s="14" t="s">
        <v>129</v>
      </c>
      <c r="C82" s="6" t="s">
        <v>12</v>
      </c>
      <c r="D82" s="9">
        <v>38622</v>
      </c>
      <c r="E82" s="6">
        <v>3</v>
      </c>
      <c r="F82" s="6">
        <v>44</v>
      </c>
      <c r="G82" s="7">
        <v>49.72</v>
      </c>
      <c r="H82" s="10">
        <f t="shared" si="3"/>
        <v>1.13</v>
      </c>
      <c r="I82" s="11">
        <f t="shared" si="4"/>
        <v>1.3294117647058823</v>
      </c>
    </row>
    <row r="83" spans="1:9" s="5" customFormat="1" ht="19.5" customHeight="1">
      <c r="A83" s="8" t="s">
        <v>53</v>
      </c>
      <c r="B83" s="15" t="s">
        <v>130</v>
      </c>
      <c r="C83" s="6" t="s">
        <v>15</v>
      </c>
      <c r="D83" s="9">
        <v>38574</v>
      </c>
      <c r="E83" s="6">
        <v>0</v>
      </c>
      <c r="F83" s="6">
        <v>28</v>
      </c>
      <c r="G83" s="7">
        <v>44.8</v>
      </c>
      <c r="H83" s="10">
        <f t="shared" si="3"/>
        <v>1.5999999999999999</v>
      </c>
      <c r="I83" s="11">
        <f t="shared" si="4"/>
        <v>1.8823529411764706</v>
      </c>
    </row>
    <row r="84" spans="1:9" s="5" customFormat="1" ht="19.5" customHeight="1">
      <c r="A84" s="8">
        <v>40610</v>
      </c>
      <c r="B84" s="6" t="s">
        <v>131</v>
      </c>
      <c r="C84" s="6" t="s">
        <v>0</v>
      </c>
      <c r="D84" s="9">
        <v>38538</v>
      </c>
      <c r="E84" s="6">
        <v>0</v>
      </c>
      <c r="F84" s="6">
        <v>12</v>
      </c>
      <c r="G84" s="7">
        <v>39.82</v>
      </c>
      <c r="H84" s="10">
        <f t="shared" si="3"/>
        <v>3.3183333333333334</v>
      </c>
      <c r="I84" s="11">
        <f t="shared" si="4"/>
        <v>3.9039215686274513</v>
      </c>
    </row>
    <row r="85" spans="1:9" s="5" customFormat="1" ht="19.5" customHeight="1">
      <c r="A85" s="8" t="s">
        <v>32</v>
      </c>
      <c r="B85" s="6" t="s">
        <v>132</v>
      </c>
      <c r="C85" s="6" t="s">
        <v>20</v>
      </c>
      <c r="D85" s="9">
        <v>39188</v>
      </c>
      <c r="E85" s="6">
        <v>0</v>
      </c>
      <c r="F85" s="6">
        <v>15</v>
      </c>
      <c r="G85" s="7">
        <v>15.35</v>
      </c>
      <c r="H85" s="10">
        <f>G85/F85</f>
        <v>1.0233333333333332</v>
      </c>
      <c r="I85" s="11">
        <f t="shared" si="4"/>
        <v>1.203921568627451</v>
      </c>
    </row>
    <row r="86" spans="1:9" s="5" customFormat="1" ht="19.5" customHeight="1">
      <c r="A86" s="8" t="s">
        <v>21</v>
      </c>
      <c r="B86" s="14" t="s">
        <v>133</v>
      </c>
      <c r="C86" s="6" t="s">
        <v>15</v>
      </c>
      <c r="D86" s="9">
        <v>38313</v>
      </c>
      <c r="E86" s="6">
        <v>0</v>
      </c>
      <c r="F86" s="6">
        <v>11</v>
      </c>
      <c r="G86" s="7">
        <v>13.09</v>
      </c>
      <c r="H86" s="10">
        <f>G86/F86</f>
        <v>1.19</v>
      </c>
      <c r="I86" s="11">
        <f t="shared" si="4"/>
        <v>1.4</v>
      </c>
    </row>
    <row r="87" spans="1:9" s="5" customFormat="1" ht="19.5" customHeight="1">
      <c r="A87" s="8" t="s">
        <v>28</v>
      </c>
      <c r="B87" s="6" t="s">
        <v>123</v>
      </c>
      <c r="C87" s="6" t="s">
        <v>20</v>
      </c>
      <c r="D87" s="9">
        <v>38366</v>
      </c>
      <c r="E87" s="6">
        <v>0</v>
      </c>
      <c r="F87" s="6">
        <v>8</v>
      </c>
      <c r="G87" s="7">
        <v>10.86</v>
      </c>
      <c r="H87" s="10">
        <f>G87/F87</f>
        <v>1.3575</v>
      </c>
      <c r="I87" s="11">
        <f t="shared" si="4"/>
        <v>1.5970588235294116</v>
      </c>
    </row>
    <row r="88" spans="1:9" s="5" customFormat="1" ht="19.5" customHeight="1">
      <c r="A88" s="8" t="s">
        <v>18</v>
      </c>
      <c r="B88" s="6" t="s">
        <v>134</v>
      </c>
      <c r="C88" s="6" t="s">
        <v>15</v>
      </c>
      <c r="D88" s="9">
        <v>38033</v>
      </c>
      <c r="E88" s="6">
        <v>1</v>
      </c>
      <c r="F88" s="6">
        <v>5</v>
      </c>
      <c r="G88" s="7">
        <v>5.95</v>
      </c>
      <c r="H88" s="10">
        <f>G88/F88</f>
        <v>1.19</v>
      </c>
      <c r="I88" s="11">
        <f t="shared" si="4"/>
        <v>1.4</v>
      </c>
    </row>
    <row r="89" spans="1:9" s="5" customFormat="1" ht="19.5" customHeight="1">
      <c r="A89" s="8" t="s">
        <v>32</v>
      </c>
      <c r="B89" s="6" t="s">
        <v>135</v>
      </c>
      <c r="C89" s="6" t="s">
        <v>20</v>
      </c>
      <c r="D89" s="9">
        <v>38547</v>
      </c>
      <c r="E89" s="6">
        <v>0</v>
      </c>
      <c r="F89" s="6">
        <v>5</v>
      </c>
      <c r="G89" s="7">
        <v>5.07</v>
      </c>
      <c r="H89" s="10">
        <f>G89/F89</f>
        <v>1.014</v>
      </c>
      <c r="I89" s="11">
        <f t="shared" si="4"/>
        <v>1.1929411764705882</v>
      </c>
    </row>
    <row r="90" ht="12">
      <c r="A90" s="4"/>
    </row>
    <row r="91" spans="1:7" ht="12">
      <c r="A91" s="4"/>
      <c r="G91" s="2">
        <f>SUM(G2:G90)</f>
        <v>501611.37999999995</v>
      </c>
    </row>
    <row r="92" ht="12">
      <c r="A92" s="4"/>
    </row>
    <row r="93" ht="12">
      <c r="A93" s="4"/>
    </row>
    <row r="94" ht="12">
      <c r="A94" s="4"/>
    </row>
    <row r="95" ht="12">
      <c r="A95" s="4"/>
    </row>
    <row r="96" ht="12">
      <c r="A96" s="4"/>
    </row>
    <row r="97" ht="12">
      <c r="A97" s="4"/>
    </row>
    <row r="98" ht="12">
      <c r="A98" s="4"/>
    </row>
    <row r="99" ht="12">
      <c r="A99" s="4"/>
    </row>
  </sheetData>
  <printOptions/>
  <pageMargins left="0.2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Universal Power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martinezd</dc:creator>
  <cp:keywords/>
  <dc:description/>
  <cp:lastModifiedBy>Jim</cp:lastModifiedBy>
  <cp:lastPrinted>2008-09-08T22:34:43Z</cp:lastPrinted>
  <dcterms:created xsi:type="dcterms:W3CDTF">2008-09-08T15:24:48Z</dcterms:created>
  <dcterms:modified xsi:type="dcterms:W3CDTF">2008-09-11T03:24:35Z</dcterms:modified>
  <cp:category/>
  <cp:version/>
  <cp:contentType/>
  <cp:contentStatus/>
</cp:coreProperties>
</file>